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60" activeTab="1"/>
  </bookViews>
  <sheets>
    <sheet name="低圧電灯" sheetId="5" r:id="rId1"/>
    <sheet name="低圧電灯1年分" sheetId="12" r:id="rId2"/>
  </sheets>
  <calcPr calcId="145621"/>
</workbook>
</file>

<file path=xl/calcChain.xml><?xml version="1.0" encoding="utf-8"?>
<calcChain xmlns="http://schemas.openxmlformats.org/spreadsheetml/2006/main">
  <c r="E7" i="5" l="1"/>
  <c r="D7" i="5"/>
  <c r="F17" i="12" l="1"/>
  <c r="E17" i="12"/>
  <c r="D17" i="12"/>
  <c r="D18" i="12"/>
  <c r="E18" i="12" s="1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25" i="12"/>
  <c r="E25" i="12" s="1"/>
  <c r="D26" i="12"/>
  <c r="E26" i="12" s="1"/>
  <c r="D27" i="12"/>
  <c r="E27" i="12" s="1"/>
  <c r="D16" i="12"/>
  <c r="E16" i="12" s="1"/>
  <c r="B28" i="12"/>
  <c r="C17" i="12"/>
  <c r="C18" i="12"/>
  <c r="F18" i="12" s="1"/>
  <c r="C19" i="12"/>
  <c r="F19" i="12" s="1"/>
  <c r="C20" i="12"/>
  <c r="F20" i="12" s="1"/>
  <c r="C21" i="12"/>
  <c r="F21" i="12" s="1"/>
  <c r="C22" i="12"/>
  <c r="F22" i="12" s="1"/>
  <c r="C23" i="12"/>
  <c r="F23" i="12" s="1"/>
  <c r="C24" i="12"/>
  <c r="F24" i="12" s="1"/>
  <c r="C25" i="12"/>
  <c r="F25" i="12" s="1"/>
  <c r="C26" i="12"/>
  <c r="F26" i="12" s="1"/>
  <c r="C27" i="12"/>
  <c r="F27" i="12" s="1"/>
  <c r="C16" i="12"/>
  <c r="C28" i="12" s="1"/>
  <c r="D28" i="12" l="1"/>
  <c r="B8" i="12" s="1"/>
  <c r="B7" i="12"/>
  <c r="F16" i="12"/>
  <c r="F28" i="12" l="1"/>
  <c r="E7" i="12" s="1"/>
  <c r="E28" i="12"/>
  <c r="D7" i="12" s="1"/>
  <c r="C19" i="5" l="1"/>
  <c r="C7" i="5" s="1"/>
  <c r="C8" i="5" l="1"/>
</calcChain>
</file>

<file path=xl/comments1.xml><?xml version="1.0" encoding="utf-8"?>
<comments xmlns="http://schemas.openxmlformats.org/spreadsheetml/2006/main">
  <authors>
    <author>zukeran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使用量を入力ください
（請求書や領収証を確認）</t>
        </r>
      </text>
    </comment>
  </commentList>
</comments>
</file>

<file path=xl/comments2.xml><?xml version="1.0" encoding="utf-8"?>
<comments xmlns="http://schemas.openxmlformats.org/spreadsheetml/2006/main">
  <authors>
    <author>zukeran</author>
  </authors>
  <commentLis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請求書や領収証を確認し1月分
から12月分まで記入ください。</t>
        </r>
      </text>
    </comment>
  </commentList>
</comments>
</file>

<file path=xl/sharedStrings.xml><?xml version="1.0" encoding="utf-8"?>
<sst xmlns="http://schemas.openxmlformats.org/spreadsheetml/2006/main" count="70" uniqueCount="47">
  <si>
    <t>10KWｈまで</t>
  </si>
  <si>
    <t>10KWhを超え120KWｈまでの1KWｈあたり</t>
    <rPh sb="6" eb="7">
      <t>コ</t>
    </rPh>
    <phoneticPr fontId="4"/>
  </si>
  <si>
    <t>120KWhを超え300KWｈまでの1KWｈあたり</t>
    <rPh sb="7" eb="8">
      <t>コ</t>
    </rPh>
    <phoneticPr fontId="4"/>
  </si>
  <si>
    <t>300KWｈを超え1KWｈあたり</t>
    <rPh sb="7" eb="8">
      <t>コ</t>
    </rPh>
    <phoneticPr fontId="4"/>
  </si>
  <si>
    <t>割引額（円）</t>
    <rPh sb="0" eb="2">
      <t>ワリビキ</t>
    </rPh>
    <rPh sb="2" eb="3">
      <t>ガク</t>
    </rPh>
    <rPh sb="4" eb="5">
      <t>エン</t>
    </rPh>
    <phoneticPr fontId="4"/>
  </si>
  <si>
    <t>沖電</t>
    <rPh sb="0" eb="1">
      <t>オキ</t>
    </rPh>
    <rPh sb="1" eb="2">
      <t>デン</t>
    </rPh>
    <phoneticPr fontId="1"/>
  </si>
  <si>
    <t>協議会</t>
    <rPh sb="0" eb="3">
      <t>キョウギカイ</t>
    </rPh>
    <phoneticPr fontId="1"/>
  </si>
  <si>
    <t>事業者</t>
    <rPh sb="0" eb="3">
      <t>ジギョウシャ</t>
    </rPh>
    <phoneticPr fontId="1"/>
  </si>
  <si>
    <t>電気料金</t>
    <rPh sb="0" eb="2">
      <t>デンキ</t>
    </rPh>
    <rPh sb="2" eb="4">
      <t>リョウキン</t>
    </rPh>
    <phoneticPr fontId="1"/>
  </si>
  <si>
    <t>割引率</t>
    <rPh sb="0" eb="2">
      <t>ワリビキ</t>
    </rPh>
    <rPh sb="2" eb="3">
      <t>リツ</t>
    </rPh>
    <phoneticPr fontId="1"/>
  </si>
  <si>
    <t>区分</t>
    <rPh sb="0" eb="2">
      <t>クブン</t>
    </rPh>
    <phoneticPr fontId="1"/>
  </si>
  <si>
    <t>区分使用量</t>
    <rPh sb="0" eb="2">
      <t>クブン</t>
    </rPh>
    <rPh sb="2" eb="5">
      <t>シヨウリョウ</t>
    </rPh>
    <phoneticPr fontId="1"/>
  </si>
  <si>
    <t>沖電単価</t>
    <rPh sb="0" eb="1">
      <t>オキ</t>
    </rPh>
    <rPh sb="1" eb="2">
      <t>デン</t>
    </rPh>
    <rPh sb="2" eb="4">
      <t>タンカ</t>
    </rPh>
    <phoneticPr fontId="1"/>
  </si>
  <si>
    <t>協議会単価</t>
    <rPh sb="0" eb="3">
      <t>キョウギカイ</t>
    </rPh>
    <rPh sb="3" eb="5">
      <t>タンカ</t>
    </rPh>
    <phoneticPr fontId="1"/>
  </si>
  <si>
    <t>※沖縄電力の契約で従量電灯以外のメニューへの販売は致しません。</t>
    <rPh sb="1" eb="3">
      <t>オキナワ</t>
    </rPh>
    <rPh sb="3" eb="5">
      <t>デンリョク</t>
    </rPh>
    <rPh sb="6" eb="8">
      <t>ケイヤク</t>
    </rPh>
    <rPh sb="9" eb="11">
      <t>ジュウリョウ</t>
    </rPh>
    <rPh sb="11" eb="13">
      <t>デントウ</t>
    </rPh>
    <rPh sb="13" eb="15">
      <t>イガイ</t>
    </rPh>
    <rPh sb="22" eb="24">
      <t>ハンバイ</t>
    </rPh>
    <rPh sb="25" eb="26">
      <t>イタ</t>
    </rPh>
    <phoneticPr fontId="1"/>
  </si>
  <si>
    <t>消費税込み</t>
    <rPh sb="0" eb="2">
      <t>ショウヒ</t>
    </rPh>
    <rPh sb="2" eb="4">
      <t>ゼイコ</t>
    </rPh>
    <phoneticPr fontId="1"/>
  </si>
  <si>
    <t>※実際の料金には燃料費調整額と再エネ賦課金が加算されます。（沖電、協議会同額）</t>
    <rPh sb="1" eb="3">
      <t>ジッサイ</t>
    </rPh>
    <rPh sb="4" eb="6">
      <t>リョウキン</t>
    </rPh>
    <rPh sb="8" eb="10">
      <t>ネンリョウ</t>
    </rPh>
    <rPh sb="10" eb="11">
      <t>ヒ</t>
    </rPh>
    <rPh sb="11" eb="13">
      <t>チョウセイ</t>
    </rPh>
    <rPh sb="13" eb="14">
      <t>ガク</t>
    </rPh>
    <rPh sb="15" eb="16">
      <t>サイ</t>
    </rPh>
    <rPh sb="18" eb="21">
      <t>フカキン</t>
    </rPh>
    <rPh sb="22" eb="24">
      <t>カサン</t>
    </rPh>
    <rPh sb="30" eb="31">
      <t>オキ</t>
    </rPh>
    <rPh sb="31" eb="32">
      <t>デン</t>
    </rPh>
    <rPh sb="33" eb="36">
      <t>キョウギカイ</t>
    </rPh>
    <rPh sb="36" eb="38">
      <t>ドウガク</t>
    </rPh>
    <phoneticPr fontId="1"/>
  </si>
  <si>
    <t>※沖縄電力の約款による契約種別が従量電灯契約との比較です。</t>
    <rPh sb="1" eb="3">
      <t>オキナワ</t>
    </rPh>
    <rPh sb="3" eb="5">
      <t>デンリョク</t>
    </rPh>
    <rPh sb="6" eb="8">
      <t>ヤッカン</t>
    </rPh>
    <rPh sb="11" eb="13">
      <t>ケイヤク</t>
    </rPh>
    <rPh sb="13" eb="15">
      <t>シュベツ</t>
    </rPh>
    <rPh sb="16" eb="18">
      <t>ジュウリョウ</t>
    </rPh>
    <rPh sb="18" eb="20">
      <t>デントウ</t>
    </rPh>
    <rPh sb="20" eb="22">
      <t>ケイヤク</t>
    </rPh>
    <rPh sb="24" eb="26">
      <t>ヒカク</t>
    </rPh>
    <phoneticPr fontId="1"/>
  </si>
  <si>
    <t>月分</t>
    <rPh sb="0" eb="1">
      <t>ツキ</t>
    </rPh>
    <rPh sb="1" eb="2">
      <t>ブン</t>
    </rPh>
    <phoneticPr fontId="1"/>
  </si>
  <si>
    <t>合計</t>
    <rPh sb="0" eb="2">
      <t>ゴウケイ</t>
    </rPh>
    <phoneticPr fontId="1"/>
  </si>
  <si>
    <t>-</t>
    <phoneticPr fontId="1"/>
  </si>
  <si>
    <t>低圧電灯料金シュミレーション（月分）</t>
    <rPh sb="0" eb="2">
      <t>テイアツ</t>
    </rPh>
    <rPh sb="2" eb="4">
      <t>デントウ</t>
    </rPh>
    <rPh sb="4" eb="6">
      <t>リョウキン</t>
    </rPh>
    <rPh sb="15" eb="16">
      <t>ツキ</t>
    </rPh>
    <rPh sb="16" eb="17">
      <t>ブン</t>
    </rPh>
    <phoneticPr fontId="1"/>
  </si>
  <si>
    <t>1月分</t>
    <rPh sb="1" eb="2">
      <t>ガツ</t>
    </rPh>
    <rPh sb="2" eb="3">
      <t>ブン</t>
    </rPh>
    <phoneticPr fontId="1"/>
  </si>
  <si>
    <t>2月分</t>
    <rPh sb="1" eb="2">
      <t>ガツ</t>
    </rPh>
    <rPh sb="2" eb="3">
      <t>ブン</t>
    </rPh>
    <phoneticPr fontId="1"/>
  </si>
  <si>
    <t>3月分</t>
    <rPh sb="1" eb="2">
      <t>ガツ</t>
    </rPh>
    <rPh sb="2" eb="3">
      <t>ブン</t>
    </rPh>
    <phoneticPr fontId="1"/>
  </si>
  <si>
    <t>4月分</t>
    <rPh sb="1" eb="2">
      <t>ガツ</t>
    </rPh>
    <rPh sb="2" eb="3">
      <t>ブン</t>
    </rPh>
    <phoneticPr fontId="1"/>
  </si>
  <si>
    <t>5月分</t>
    <rPh sb="1" eb="2">
      <t>ガツ</t>
    </rPh>
    <rPh sb="2" eb="3">
      <t>ブン</t>
    </rPh>
    <phoneticPr fontId="1"/>
  </si>
  <si>
    <t>6月分</t>
    <rPh sb="1" eb="2">
      <t>ガツ</t>
    </rPh>
    <rPh sb="2" eb="3">
      <t>ブン</t>
    </rPh>
    <phoneticPr fontId="1"/>
  </si>
  <si>
    <t>7月分</t>
    <rPh sb="1" eb="2">
      <t>ガツ</t>
    </rPh>
    <rPh sb="2" eb="3">
      <t>ブン</t>
    </rPh>
    <phoneticPr fontId="1"/>
  </si>
  <si>
    <t>8月分</t>
    <rPh sb="1" eb="2">
      <t>ガツ</t>
    </rPh>
    <rPh sb="2" eb="3">
      <t>ブン</t>
    </rPh>
    <phoneticPr fontId="1"/>
  </si>
  <si>
    <t>9月分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</si>
  <si>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</si>
  <si>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</si>
  <si>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12月分</t>
    <rPh sb="2" eb="3">
      <t>ガツ</t>
    </rPh>
    <rPh sb="3" eb="4">
      <t>ブン</t>
    </rPh>
    <phoneticPr fontId="1"/>
  </si>
  <si>
    <t>協議会</t>
    <rPh sb="0" eb="2">
      <t>キョウギ</t>
    </rPh>
    <rPh sb="2" eb="3">
      <t>カイ</t>
    </rPh>
    <phoneticPr fontId="1"/>
  </si>
  <si>
    <t>割引額</t>
    <rPh sb="0" eb="2">
      <t>ワリビキ</t>
    </rPh>
    <rPh sb="2" eb="3">
      <t>ガク</t>
    </rPh>
    <phoneticPr fontId="1"/>
  </si>
  <si>
    <t>年間割引額（円）</t>
    <rPh sb="0" eb="2">
      <t>ネンカン</t>
    </rPh>
    <rPh sb="2" eb="4">
      <t>ワリビキ</t>
    </rPh>
    <rPh sb="4" eb="5">
      <t>ガク</t>
    </rPh>
    <rPh sb="6" eb="7">
      <t>エン</t>
    </rPh>
    <phoneticPr fontId="4"/>
  </si>
  <si>
    <t>低圧電灯料金シュミレーション（1年分）</t>
    <rPh sb="0" eb="2">
      <t>テイアツ</t>
    </rPh>
    <rPh sb="2" eb="4">
      <t>デントウ</t>
    </rPh>
    <rPh sb="4" eb="6">
      <t>リョウキン</t>
    </rPh>
    <rPh sb="16" eb="18">
      <t>ネンブン</t>
    </rPh>
    <phoneticPr fontId="1"/>
  </si>
  <si>
    <t>※黄色枠内に各月分の使用量が300ｋWｈを入力ください。</t>
    <rPh sb="1" eb="3">
      <t>キイロ</t>
    </rPh>
    <rPh sb="3" eb="4">
      <t>ワク</t>
    </rPh>
    <rPh sb="4" eb="5">
      <t>ナイ</t>
    </rPh>
    <rPh sb="6" eb="7">
      <t>カク</t>
    </rPh>
    <rPh sb="7" eb="8">
      <t>ツキ</t>
    </rPh>
    <rPh sb="8" eb="9">
      <t>ブン</t>
    </rPh>
    <rPh sb="10" eb="13">
      <t>シヨウリョウ</t>
    </rPh>
    <rPh sb="21" eb="23">
      <t>ニュウリョク</t>
    </rPh>
    <phoneticPr fontId="1"/>
  </si>
  <si>
    <t>※黄色枠内に月分の使用量が300ｋWｈを入力ください。</t>
    <rPh sb="1" eb="3">
      <t>キイロ</t>
    </rPh>
    <rPh sb="3" eb="4">
      <t>ワク</t>
    </rPh>
    <rPh sb="4" eb="5">
      <t>ナイ</t>
    </rPh>
    <rPh sb="6" eb="7">
      <t>ツキ</t>
    </rPh>
    <rPh sb="7" eb="8">
      <t>ブン</t>
    </rPh>
    <rPh sb="9" eb="12">
      <t>シヨウリョウ</t>
    </rPh>
    <rPh sb="20" eb="22">
      <t>ニュウリョク</t>
    </rPh>
    <phoneticPr fontId="1"/>
  </si>
  <si>
    <t>※一般家庭や低圧受電の店舗、事務所など。</t>
    <rPh sb="1" eb="3">
      <t>イッパン</t>
    </rPh>
    <rPh sb="3" eb="5">
      <t>カテイ</t>
    </rPh>
    <rPh sb="6" eb="8">
      <t>テイアツ</t>
    </rPh>
    <rPh sb="8" eb="10">
      <t>ジュデン</t>
    </rPh>
    <rPh sb="11" eb="13">
      <t>テンポ</t>
    </rPh>
    <rPh sb="14" eb="16">
      <t>ジム</t>
    </rPh>
    <rPh sb="16" eb="17">
      <t>ショ</t>
    </rPh>
    <phoneticPr fontId="1"/>
  </si>
  <si>
    <t>使用量　　　　　　（ｋWh)</t>
    <rPh sb="0" eb="3">
      <t>シヨウリョウ</t>
    </rPh>
    <phoneticPr fontId="1"/>
  </si>
  <si>
    <t>電気料金（円）</t>
    <rPh sb="0" eb="2">
      <t>デンキ</t>
    </rPh>
    <rPh sb="2" eb="4">
      <t>リョウキン</t>
    </rPh>
    <rPh sb="5" eb="6">
      <t>エン</t>
    </rPh>
    <phoneticPr fontId="1"/>
  </si>
  <si>
    <t>月分の使用量　　　　　　　　　（ｋWh)</t>
    <rPh sb="0" eb="1">
      <t>ツキ</t>
    </rPh>
    <rPh sb="1" eb="2">
      <t>ブン</t>
    </rPh>
    <rPh sb="3" eb="6">
      <t>シヨウリョウ</t>
    </rPh>
    <phoneticPr fontId="4"/>
  </si>
  <si>
    <t>電力小売サービス（低圧電灯）</t>
    <rPh sb="0" eb="2">
      <t>デンリョク</t>
    </rPh>
    <rPh sb="2" eb="4">
      <t>コウ</t>
    </rPh>
    <rPh sb="9" eb="11">
      <t>テイアツ</t>
    </rPh>
    <rPh sb="11" eb="13">
      <t>デントウ</t>
    </rPh>
    <phoneticPr fontId="1"/>
  </si>
  <si>
    <t>沖電・従量電灯単価/協議会電力小売・低圧電灯単価</t>
    <rPh sb="0" eb="1">
      <t>オキ</t>
    </rPh>
    <rPh sb="1" eb="2">
      <t>デン</t>
    </rPh>
    <rPh sb="3" eb="5">
      <t>ジュウリョウ</t>
    </rPh>
    <rPh sb="5" eb="7">
      <t>デントウ</t>
    </rPh>
    <rPh sb="7" eb="9">
      <t>タンカ</t>
    </rPh>
    <rPh sb="10" eb="13">
      <t>キョウギカイ</t>
    </rPh>
    <rPh sb="13" eb="15">
      <t>デンリョク</t>
    </rPh>
    <rPh sb="15" eb="17">
      <t>コウ</t>
    </rPh>
    <rPh sb="18" eb="20">
      <t>テイアツ</t>
    </rPh>
    <rPh sb="20" eb="22">
      <t>デントウ</t>
    </rPh>
    <rPh sb="22" eb="24">
      <t>タンカ</t>
    </rPh>
    <phoneticPr fontId="4"/>
  </si>
  <si>
    <t>※協議会は販売する電力は月の使用量が300ｋWh以上が条件となっております。</t>
    <rPh sb="1" eb="4">
      <t>キョウギカイ</t>
    </rPh>
    <rPh sb="5" eb="7">
      <t>ハンバイ</t>
    </rPh>
    <rPh sb="9" eb="11">
      <t>デンリョク</t>
    </rPh>
    <rPh sb="12" eb="13">
      <t>ツキ</t>
    </rPh>
    <rPh sb="14" eb="17">
      <t>シヨウリョウ</t>
    </rPh>
    <rPh sb="24" eb="26">
      <t>イジョウ</t>
    </rPh>
    <rPh sb="27" eb="29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</si>
</sst>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8" formatCode="&quot;¥&quot;#,##0.00;[Red]&quot;¥&quot;\-#,##0.00"/>
    <numFmt numFmtId="176" formatCode="#,##0.0;[Red]\-#,##0.0"/>
    <numFmt numFmtId="177" formatCode="#,##0_ ;[Red]\-#,##0\ "/>
    <numFmt numFmtId="178" formatCode="0&quot;ｋWh&quot;"/>
    <numFmt numFmtId="179" formatCode="0.0_ "/>
    <numFmt numFmtId="180" formatCode="0.0%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Border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38" fontId="6" fillId="0" borderId="0" xfId="6" applyNumberFormat="1" applyFont="1" applyBorder="1" applyAlignment="1">
      <alignment vertical="center"/>
    </xf>
    <xf numFmtId="8" fontId="9" fillId="0" borderId="0" xfId="3" applyNumberFormat="1" applyFont="1" applyBorder="1" applyAlignment="1">
      <alignment vertical="center"/>
    </xf>
    <xf numFmtId="6" fontId="9" fillId="0" borderId="0" xfId="3" applyNumberFormat="1" applyFont="1" applyBorder="1" applyAlignment="1">
      <alignment vertical="center"/>
    </xf>
    <xf numFmtId="9" fontId="6" fillId="0" borderId="0" xfId="4" applyFont="1" applyBorder="1" applyAlignment="1">
      <alignment horizontal="center" vertical="center"/>
    </xf>
    <xf numFmtId="8" fontId="5" fillId="0" borderId="0" xfId="5" applyNumberFormat="1" applyFont="1" applyBorder="1" applyAlignment="1">
      <alignment vertical="center"/>
    </xf>
    <xf numFmtId="177" fontId="6" fillId="0" borderId="0" xfId="3" applyNumberFormat="1" applyFont="1" applyBorder="1" applyAlignment="1">
      <alignment vertical="center"/>
    </xf>
    <xf numFmtId="0" fontId="9" fillId="0" borderId="0" xfId="3" applyFont="1" applyBorder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9" fillId="0" borderId="0" xfId="3" applyFont="1" applyBorder="1" applyAlignment="1">
      <alignment vertical="center" wrapText="1"/>
    </xf>
    <xf numFmtId="176" fontId="6" fillId="0" borderId="0" xfId="6" applyNumberFormat="1" applyFont="1" applyBorder="1" applyAlignment="1">
      <alignment horizontal="right" vertical="center"/>
    </xf>
    <xf numFmtId="9" fontId="5" fillId="0" borderId="0" xfId="4" applyFont="1" applyBorder="1" applyAlignment="1">
      <alignment horizontal="left" vertical="center"/>
    </xf>
    <xf numFmtId="179" fontId="6" fillId="0" borderId="0" xfId="3" applyNumberFormat="1" applyFont="1" applyBorder="1" applyAlignment="1">
      <alignment horizontal="center" vertical="center"/>
    </xf>
    <xf numFmtId="176" fontId="6" fillId="0" borderId="0" xfId="6" applyNumberFormat="1" applyFont="1" applyBorder="1" applyAlignment="1">
      <alignment horizontal="center" vertical="center"/>
    </xf>
    <xf numFmtId="0" fontId="6" fillId="4" borderId="0" xfId="3" applyFont="1" applyFill="1" applyBorder="1" applyAlignment="1">
      <alignment vertical="center"/>
    </xf>
    <xf numFmtId="9" fontId="6" fillId="0" borderId="0" xfId="4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180" fontId="6" fillId="3" borderId="0" xfId="2" applyNumberFormat="1" applyFont="1" applyFill="1" applyBorder="1" applyAlignment="1">
      <alignment horizontal="center" vertical="center"/>
    </xf>
    <xf numFmtId="8" fontId="6" fillId="3" borderId="0" xfId="5" applyNumberFormat="1" applyFont="1" applyFill="1" applyBorder="1" applyAlignment="1">
      <alignment horizontal="center" vertical="center"/>
    </xf>
    <xf numFmtId="8" fontId="9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8" fontId="5" fillId="0" borderId="1" xfId="5" applyNumberFormat="1" applyFont="1" applyBorder="1" applyAlignment="1">
      <alignment horizontal="center" vertical="center"/>
    </xf>
    <xf numFmtId="178" fontId="8" fillId="0" borderId="1" xfId="3" applyNumberFormat="1" applyFont="1" applyBorder="1" applyAlignment="1">
      <alignment horizontal="center" vertical="center"/>
    </xf>
    <xf numFmtId="0" fontId="5" fillId="4" borderId="0" xfId="3" applyFont="1" applyFill="1" applyBorder="1" applyAlignment="1">
      <alignment vertical="center"/>
    </xf>
    <xf numFmtId="8" fontId="5" fillId="0" borderId="0" xfId="5" applyNumberFormat="1" applyFont="1" applyBorder="1" applyAlignment="1">
      <alignment horizontal="center" vertical="center"/>
    </xf>
    <xf numFmtId="8" fontId="5" fillId="0" borderId="2" xfId="5" applyNumberFormat="1" applyFont="1" applyBorder="1" applyAlignment="1">
      <alignment horizontal="center" vertical="center"/>
    </xf>
    <xf numFmtId="178" fontId="8" fillId="0" borderId="2" xfId="3" applyNumberFormat="1" applyFont="1" applyBorder="1" applyAlignment="1">
      <alignment horizontal="center" vertical="center"/>
    </xf>
    <xf numFmtId="6" fontId="7" fillId="0" borderId="2" xfId="5" applyFont="1" applyBorder="1" applyAlignment="1">
      <alignment horizontal="right" vertical="center"/>
    </xf>
    <xf numFmtId="6" fontId="7" fillId="0" borderId="1" xfId="5" applyFont="1" applyBorder="1" applyAlignment="1">
      <alignment horizontal="right" vertical="center"/>
    </xf>
    <xf numFmtId="0" fontId="11" fillId="0" borderId="0" xfId="0" applyFont="1" applyBorder="1" applyAlignment="1"/>
    <xf numFmtId="0" fontId="8" fillId="0" borderId="0" xfId="3" applyFont="1" applyBorder="1" applyAlignment="1">
      <alignment horizontal="center" vertical="center" wrapText="1"/>
    </xf>
    <xf numFmtId="6" fontId="7" fillId="0" borderId="0" xfId="5" applyFont="1" applyBorder="1" applyAlignment="1">
      <alignment horizontal="right" vertical="center"/>
    </xf>
    <xf numFmtId="10" fontId="7" fillId="0" borderId="0" xfId="2" applyNumberFormat="1" applyFont="1" applyBorder="1" applyAlignment="1">
      <alignment horizontal="center" vertical="center"/>
    </xf>
    <xf numFmtId="6" fontId="10" fillId="0" borderId="0" xfId="5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/>
    </xf>
    <xf numFmtId="8" fontId="5" fillId="0" borderId="3" xfId="5" applyNumberFormat="1" applyFont="1" applyBorder="1" applyAlignment="1">
      <alignment horizontal="center" vertical="center"/>
    </xf>
    <xf numFmtId="8" fontId="5" fillId="0" borderId="0" xfId="5" applyNumberFormat="1" applyFont="1" applyBorder="1" applyAlignment="1">
      <alignment horizontal="left" vertical="center"/>
    </xf>
    <xf numFmtId="0" fontId="2" fillId="0" borderId="0" xfId="0" applyFont="1" applyBorder="1">
      <alignment vertical="center"/>
    </xf>
    <xf numFmtId="8" fontId="5" fillId="0" borderId="3" xfId="5" applyNumberFormat="1" applyFont="1" applyBorder="1" applyAlignment="1">
      <alignment horizontal="center" vertical="center"/>
    </xf>
    <xf numFmtId="8" fontId="5" fillId="0" borderId="1" xfId="5" applyNumberFormat="1" applyFont="1" applyBorder="1" applyAlignment="1">
      <alignment horizontal="center" vertical="center"/>
    </xf>
    <xf numFmtId="8" fontId="5" fillId="0" borderId="0" xfId="5" applyNumberFormat="1" applyFont="1" applyBorder="1" applyAlignment="1">
      <alignment horizontal="center" vertical="center"/>
    </xf>
    <xf numFmtId="6" fontId="13" fillId="0" borderId="0" xfId="5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6" fontId="5" fillId="0" borderId="3" xfId="5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6" fontId="6" fillId="0" borderId="2" xfId="5" applyFont="1" applyBorder="1" applyAlignment="1">
      <alignment horizontal="right" vertical="center"/>
    </xf>
    <xf numFmtId="6" fontId="6" fillId="0" borderId="1" xfId="5" applyFont="1" applyBorder="1" applyAlignment="1">
      <alignment horizontal="right" vertical="center"/>
    </xf>
    <xf numFmtId="6" fontId="5" fillId="0" borderId="0" xfId="5" applyFont="1" applyBorder="1" applyAlignment="1">
      <alignment vertical="center"/>
    </xf>
    <xf numFmtId="38" fontId="8" fillId="2" borderId="2" xfId="11" applyFont="1" applyFill="1" applyBorder="1" applyAlignment="1">
      <alignment horizontal="center" vertical="center" wrapText="1"/>
    </xf>
    <xf numFmtId="38" fontId="8" fillId="2" borderId="1" xfId="11" applyFont="1" applyFill="1" applyBorder="1" applyAlignment="1">
      <alignment horizontal="center" vertical="center" wrapText="1"/>
    </xf>
    <xf numFmtId="38" fontId="8" fillId="0" borderId="1" xfId="11" applyFont="1" applyBorder="1" applyAlignment="1">
      <alignment horizontal="center" vertical="center" wrapText="1"/>
    </xf>
    <xf numFmtId="10" fontId="6" fillId="0" borderId="2" xfId="2" applyNumberFormat="1" applyFont="1" applyBorder="1" applyAlignment="1">
      <alignment horizontal="center" vertical="center"/>
    </xf>
    <xf numFmtId="6" fontId="14" fillId="0" borderId="2" xfId="5" applyNumberFormat="1" applyFont="1" applyBorder="1" applyAlignment="1">
      <alignment horizontal="center" vertical="center"/>
    </xf>
    <xf numFmtId="6" fontId="6" fillId="0" borderId="2" xfId="1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8" fontId="5" fillId="0" borderId="3" xfId="5" applyNumberFormat="1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6" fontId="10" fillId="0" borderId="2" xfId="5" applyNumberFormat="1" applyFont="1" applyBorder="1" applyAlignment="1">
      <alignment horizontal="center" vertical="center"/>
    </xf>
    <xf numFmtId="6" fontId="10" fillId="0" borderId="1" xfId="5" applyNumberFormat="1" applyFont="1" applyBorder="1" applyAlignment="1">
      <alignment horizontal="center" vertical="center"/>
    </xf>
    <xf numFmtId="38" fontId="7" fillId="2" borderId="2" xfId="6" applyFont="1" applyFill="1" applyBorder="1" applyAlignment="1">
      <alignment horizontal="center" vertical="center"/>
    </xf>
    <xf numFmtId="38" fontId="7" fillId="2" borderId="1" xfId="6" applyFont="1" applyFill="1" applyBorder="1" applyAlignment="1">
      <alignment horizontal="center" vertical="center"/>
    </xf>
    <xf numFmtId="10" fontId="10" fillId="0" borderId="2" xfId="2" applyNumberFormat="1" applyFont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left" vertical="center"/>
    </xf>
    <xf numFmtId="10" fontId="7" fillId="0" borderId="2" xfId="2" applyNumberFormat="1" applyFont="1" applyBorder="1" applyAlignment="1">
      <alignment horizontal="center" vertical="center"/>
    </xf>
    <xf numFmtId="10" fontId="7" fillId="0" borderId="1" xfId="2" applyNumberFormat="1" applyFont="1" applyBorder="1" applyAlignment="1">
      <alignment horizontal="center" vertical="center"/>
    </xf>
    <xf numFmtId="6" fontId="5" fillId="0" borderId="1" xfId="5" applyNumberFormat="1" applyFont="1" applyBorder="1" applyAlignment="1">
      <alignment horizontal="center" vertical="center"/>
    </xf>
    <xf numFmtId="6" fontId="5" fillId="0" borderId="3" xfId="5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6" fontId="7" fillId="0" borderId="2" xfId="5" applyFont="1" applyBorder="1" applyAlignment="1">
      <alignment horizontal="center" vertical="center"/>
    </xf>
    <xf numFmtId="6" fontId="7" fillId="0" borderId="1" xfId="5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6" fontId="5" fillId="0" borderId="1" xfId="5" applyFont="1" applyBorder="1" applyAlignment="1">
      <alignment horizontal="center" vertical="center"/>
    </xf>
    <xf numFmtId="6" fontId="5" fillId="0" borderId="3" xfId="5" applyFont="1" applyBorder="1" applyAlignment="1">
      <alignment horizontal="center" vertical="center"/>
    </xf>
  </cellXfs>
  <cellStyles count="12">
    <cellStyle name="パーセント" xfId="2" builtinId="5"/>
    <cellStyle name="パーセント 2" xfId="4"/>
    <cellStyle name="パーセント 3" xfId="8"/>
    <cellStyle name="桁区切り" xfId="11" builtinId="6"/>
    <cellStyle name="桁区切り 2" xfId="6"/>
    <cellStyle name="桁区切り 3" xfId="9"/>
    <cellStyle name="通貨" xfId="1" builtinId="7"/>
    <cellStyle name="通貨 2" xfId="5"/>
    <cellStyle name="通貨 3" xfId="10"/>
    <cellStyle name="標準" xfId="0" builtinId="0"/>
    <cellStyle name="標準 2" xfId="3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1114011</xdr:colOff>
      <xdr:row>21</xdr:row>
      <xdr:rowOff>207065</xdr:rowOff>
    </xdr:from>
    <xdr:ext cx="2532821" cy="529687"/>
    <xdr:pic>
      <xdr:nvPicPr>
        <xdr:cNvPr id="3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0707" y="5615608"/>
          <a:ext cx="2532821" cy="52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491159</xdr:colOff>
      <xdr:row>37</xdr:row>
      <xdr:rowOff>173935</xdr:rowOff>
    </xdr:from>
    <xdr:ext cx="2532821" cy="529687"/>
    <xdr:pic>
      <xdr:nvPicPr>
        <xdr:cNvPr id="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7137" y="9814892"/>
          <a:ext cx="2532821" cy="52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27"/>
  <sheetViews>
    <sheetView zoomScaleNormal="100" workbookViewId="0">
      <selection activeCell="H11" sqref="H11"/>
    </sheetView>
  </sheetViews>
  <sheetFormatPr defaultRowHeight="13.5"/>
  <cols>
    <col min="1" max="1" width="18.875" customWidth="1"/>
    <col min="2" max="2" width="16.75" style="25" customWidth="1"/>
    <col min="3" max="5" width="16.75" customWidth="1"/>
    <col min="6" max="16" width="6.875" customWidth="1"/>
    <col min="17" max="17" width="12.875" bestFit="1" customWidth="1"/>
    <col min="18" max="18" width="18.75" customWidth="1"/>
    <col min="19" max="19" width="18" customWidth="1"/>
  </cols>
  <sheetData>
    <row r="1" spans="1:31" s="25" customFormat="1" ht="22.5" customHeight="1">
      <c r="A1" s="68" t="s">
        <v>21</v>
      </c>
      <c r="B1" s="68"/>
      <c r="C1" s="68"/>
      <c r="D1" s="26"/>
      <c r="E1" s="26"/>
    </row>
    <row r="2" spans="1:31" s="25" customFormat="1">
      <c r="A2" s="25" t="s">
        <v>40</v>
      </c>
    </row>
    <row r="3" spans="1:31" s="25" customFormat="1"/>
    <row r="4" spans="1:31">
      <c r="A4" s="50" t="s">
        <v>44</v>
      </c>
      <c r="B4" s="2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5"/>
      <c r="R4" s="25"/>
      <c r="S4" s="25"/>
      <c r="T4" s="25"/>
      <c r="U4" s="1"/>
    </row>
    <row r="5" spans="1:31" s="25" customFormat="1" ht="26.25" customHeight="1">
      <c r="A5" s="39" t="s">
        <v>39</v>
      </c>
      <c r="B5" s="24"/>
      <c r="C5" s="24"/>
      <c r="D5" s="24"/>
      <c r="E5" s="30" t="s">
        <v>15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U5" s="24"/>
    </row>
    <row r="6" spans="1:31" ht="31.5" customHeight="1" thickBot="1">
      <c r="A6" s="44" t="s">
        <v>43</v>
      </c>
      <c r="B6" s="44" t="s">
        <v>7</v>
      </c>
      <c r="C6" s="44" t="s">
        <v>8</v>
      </c>
      <c r="D6" s="44" t="s">
        <v>9</v>
      </c>
      <c r="E6" s="44" t="s">
        <v>4</v>
      </c>
      <c r="F6" s="25"/>
      <c r="G6" s="25"/>
      <c r="H6" s="25"/>
      <c r="I6" s="25"/>
      <c r="J6" s="6"/>
      <c r="K6" s="6"/>
      <c r="L6" s="6"/>
      <c r="M6" s="7"/>
      <c r="N6" s="8"/>
      <c r="O6" s="6"/>
      <c r="P6" s="6"/>
      <c r="Q6" s="6"/>
      <c r="R6" s="1"/>
    </row>
    <row r="7" spans="1:31" ht="27" customHeight="1" thickTop="1">
      <c r="A7" s="74">
        <v>300</v>
      </c>
      <c r="B7" s="45" t="s">
        <v>5</v>
      </c>
      <c r="C7" s="37">
        <f>D16+C17*D17+C18*D18+C19*D19</f>
        <v>7895.9499999999989</v>
      </c>
      <c r="D7" s="76">
        <f>1-(C8/C7)</f>
        <v>3.3299349666601197E-2</v>
      </c>
      <c r="E7" s="72">
        <f>C7-C8</f>
        <v>262.92999999999938</v>
      </c>
      <c r="F7" s="28"/>
      <c r="G7" s="25"/>
      <c r="H7" s="25"/>
      <c r="I7" s="6"/>
      <c r="J7" s="9"/>
      <c r="K7" s="10"/>
      <c r="L7" s="6"/>
      <c r="M7" s="7"/>
      <c r="N7" s="5"/>
      <c r="O7" s="6"/>
      <c r="P7" s="6"/>
      <c r="Q7" s="6"/>
      <c r="R7" s="1"/>
    </row>
    <row r="8" spans="1:31" ht="27" customHeight="1">
      <c r="A8" s="75"/>
      <c r="B8" s="46" t="s">
        <v>6</v>
      </c>
      <c r="C8" s="38">
        <f>E16+E17*C17+C18*E18+E19*C19</f>
        <v>7633.0199999999995</v>
      </c>
      <c r="D8" s="77"/>
      <c r="E8" s="73"/>
      <c r="F8" s="27"/>
      <c r="G8" s="25"/>
      <c r="H8" s="25"/>
      <c r="I8" s="25"/>
      <c r="J8" s="9"/>
      <c r="K8" s="8"/>
      <c r="L8" s="8"/>
      <c r="M8" s="11"/>
      <c r="N8" s="12"/>
      <c r="O8" s="8"/>
      <c r="P8" s="13"/>
      <c r="Q8" s="13"/>
      <c r="R8" s="1"/>
    </row>
    <row r="9" spans="1:31" s="25" customFormat="1" ht="18" customHeight="1">
      <c r="A9" s="47" t="s">
        <v>17</v>
      </c>
      <c r="B9" s="40"/>
      <c r="C9" s="41"/>
      <c r="D9" s="42"/>
      <c r="E9" s="43"/>
      <c r="F9" s="27"/>
      <c r="J9" s="9"/>
      <c r="K9" s="8"/>
      <c r="L9" s="8"/>
      <c r="M9" s="11"/>
      <c r="N9" s="12"/>
      <c r="O9" s="8"/>
      <c r="P9" s="13"/>
      <c r="Q9" s="13"/>
      <c r="R9" s="24"/>
    </row>
    <row r="10" spans="1:31" s="25" customFormat="1" ht="18" customHeight="1">
      <c r="A10" s="47" t="s">
        <v>46</v>
      </c>
      <c r="B10" s="40"/>
      <c r="C10" s="41"/>
      <c r="D10" s="42"/>
      <c r="E10" s="43"/>
      <c r="F10" s="27"/>
      <c r="J10" s="9"/>
      <c r="K10" s="8"/>
      <c r="L10" s="8"/>
      <c r="M10" s="11"/>
      <c r="N10" s="12"/>
      <c r="O10" s="8"/>
      <c r="P10" s="13"/>
      <c r="Q10" s="13"/>
      <c r="R10" s="24"/>
    </row>
    <row r="11" spans="1:31" s="25" customFormat="1" ht="18" customHeight="1">
      <c r="A11" s="47" t="s">
        <v>14</v>
      </c>
      <c r="B11" s="40"/>
      <c r="C11" s="41"/>
      <c r="D11" s="42"/>
      <c r="E11" s="43"/>
      <c r="F11" s="27"/>
      <c r="J11" s="9"/>
      <c r="K11" s="8"/>
      <c r="L11" s="8"/>
      <c r="M11" s="11"/>
      <c r="N11" s="12"/>
      <c r="O11" s="8"/>
      <c r="P11" s="13"/>
      <c r="Q11" s="13"/>
      <c r="R11" s="24"/>
    </row>
    <row r="12" spans="1:31" s="25" customFormat="1" ht="18" customHeight="1">
      <c r="A12" s="47" t="s">
        <v>16</v>
      </c>
      <c r="B12" s="40"/>
      <c r="C12" s="41"/>
      <c r="D12" s="42"/>
      <c r="E12" s="43"/>
      <c r="F12" s="27"/>
      <c r="J12" s="9"/>
      <c r="K12" s="8"/>
      <c r="L12" s="8"/>
      <c r="M12" s="11"/>
      <c r="N12" s="12"/>
      <c r="O12" s="8"/>
      <c r="P12" s="13"/>
      <c r="Q12" s="13"/>
      <c r="R12" s="24"/>
    </row>
    <row r="13" spans="1:31" s="25" customFormat="1" ht="27" customHeight="1">
      <c r="A13" s="47"/>
      <c r="B13" s="40"/>
      <c r="C13" s="41"/>
      <c r="D13" s="42"/>
      <c r="E13" s="43"/>
      <c r="F13" s="27"/>
      <c r="J13" s="9"/>
      <c r="K13" s="8"/>
      <c r="L13" s="8"/>
      <c r="M13" s="11"/>
      <c r="N13" s="12"/>
      <c r="O13" s="8"/>
      <c r="P13" s="13"/>
      <c r="Q13" s="13"/>
      <c r="R13" s="24"/>
    </row>
    <row r="14" spans="1:31" ht="18.75" customHeight="1">
      <c r="A14" s="71" t="s">
        <v>45</v>
      </c>
      <c r="B14" s="71"/>
      <c r="C14" s="71"/>
      <c r="D14" s="71"/>
      <c r="E14" s="71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2"/>
      <c r="R14" s="24"/>
      <c r="S14" s="25"/>
      <c r="T14" s="25"/>
      <c r="U14" s="25"/>
      <c r="V14" s="6"/>
      <c r="W14" s="6"/>
      <c r="X14" s="12"/>
      <c r="Y14" s="12"/>
      <c r="Z14" s="12"/>
      <c r="AA14" s="14"/>
      <c r="AB14" s="12"/>
      <c r="AC14" s="12"/>
      <c r="AD14" s="12"/>
      <c r="AE14" s="1"/>
    </row>
    <row r="15" spans="1:31" s="25" customFormat="1" ht="18.75" customHeight="1" thickBot="1">
      <c r="A15" s="70" t="s">
        <v>10</v>
      </c>
      <c r="B15" s="70"/>
      <c r="C15" s="48" t="s">
        <v>11</v>
      </c>
      <c r="D15" s="48" t="s">
        <v>12</v>
      </c>
      <c r="E15" s="48" t="s">
        <v>13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29"/>
      <c r="Q15" s="24"/>
      <c r="R15" s="24"/>
      <c r="U15" s="6"/>
      <c r="V15" s="6"/>
      <c r="W15" s="6"/>
      <c r="X15" s="6"/>
      <c r="Y15" s="6"/>
      <c r="Z15" s="8"/>
      <c r="AA15" s="6"/>
      <c r="AB15" s="6"/>
      <c r="AC15" s="4"/>
      <c r="AD15" s="24"/>
    </row>
    <row r="16" spans="1:31" s="25" customFormat="1" ht="18.75" customHeight="1" thickTop="1">
      <c r="A16" s="78" t="s">
        <v>0</v>
      </c>
      <c r="B16" s="78"/>
      <c r="C16" s="36">
        <v>10</v>
      </c>
      <c r="D16" s="35">
        <v>394.65</v>
      </c>
      <c r="E16" s="35">
        <v>381.62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9"/>
      <c r="Q16" s="24"/>
      <c r="R16" s="24"/>
      <c r="U16" s="6"/>
      <c r="V16" s="6"/>
      <c r="W16" s="6"/>
      <c r="X16" s="6"/>
      <c r="Y16" s="6"/>
      <c r="Z16" s="8"/>
      <c r="AA16" s="6"/>
      <c r="AB16" s="6"/>
      <c r="AC16" s="4"/>
      <c r="AD16" s="24"/>
    </row>
    <row r="17" spans="1:31" s="25" customFormat="1" ht="18.75" customHeight="1">
      <c r="A17" s="69" t="s">
        <v>1</v>
      </c>
      <c r="B17" s="69"/>
      <c r="C17" s="32">
        <v>110</v>
      </c>
      <c r="D17" s="31">
        <v>22.49</v>
      </c>
      <c r="E17" s="31">
        <v>21.74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9"/>
      <c r="Q17" s="24"/>
      <c r="R17" s="24"/>
      <c r="U17" s="6"/>
      <c r="V17" s="6"/>
      <c r="W17" s="6"/>
      <c r="X17" s="6"/>
      <c r="Y17" s="6"/>
      <c r="Z17" s="8"/>
      <c r="AA17" s="6"/>
      <c r="AB17" s="6"/>
      <c r="AC17" s="4"/>
      <c r="AD17" s="24"/>
    </row>
    <row r="18" spans="1:31" s="25" customFormat="1" ht="18.75" customHeight="1">
      <c r="A18" s="69" t="s">
        <v>2</v>
      </c>
      <c r="B18" s="69"/>
      <c r="C18" s="32">
        <v>180</v>
      </c>
      <c r="D18" s="31">
        <v>27.93</v>
      </c>
      <c r="E18" s="31">
        <v>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9"/>
      <c r="U18" s="6"/>
      <c r="V18" s="6"/>
      <c r="W18" s="6"/>
      <c r="X18" s="6"/>
      <c r="Y18" s="6"/>
      <c r="Z18" s="8"/>
      <c r="AA18" s="6"/>
      <c r="AB18" s="6"/>
      <c r="AC18" s="4"/>
      <c r="AD18" s="24"/>
    </row>
    <row r="19" spans="1:31" s="25" customFormat="1" ht="18.75" customHeight="1">
      <c r="A19" s="69" t="s">
        <v>3</v>
      </c>
      <c r="B19" s="69"/>
      <c r="C19" s="32">
        <f>A7-300</f>
        <v>0</v>
      </c>
      <c r="D19" s="31">
        <v>29.87</v>
      </c>
      <c r="E19" s="31">
        <v>28.88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9"/>
      <c r="U19" s="6"/>
      <c r="V19" s="6"/>
      <c r="W19" s="6"/>
      <c r="X19" s="6"/>
      <c r="Y19" s="6"/>
      <c r="Z19" s="8"/>
      <c r="AA19" s="6"/>
      <c r="AB19" s="6"/>
      <c r="AC19" s="4"/>
      <c r="AD19" s="24"/>
    </row>
    <row r="20" spans="1:31" s="25" customFormat="1" ht="18.75" customHeight="1">
      <c r="A20" s="4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9"/>
      <c r="U20" s="6"/>
      <c r="V20" s="6"/>
      <c r="W20" s="6"/>
      <c r="X20" s="6"/>
      <c r="Y20" s="6"/>
      <c r="Z20" s="8"/>
      <c r="AA20" s="6"/>
      <c r="AB20" s="6"/>
      <c r="AC20" s="4"/>
      <c r="AD20" s="24"/>
    </row>
    <row r="21" spans="1:31" s="25" customFormat="1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9"/>
      <c r="V21" s="6"/>
      <c r="W21" s="6"/>
      <c r="X21" s="6"/>
      <c r="Y21" s="6"/>
      <c r="Z21" s="6"/>
      <c r="AA21" s="8"/>
      <c r="AB21" s="6"/>
      <c r="AC21" s="6"/>
      <c r="AD21" s="4"/>
      <c r="AE21" s="24"/>
    </row>
    <row r="22" spans="1:31" s="25" customFormat="1" ht="18.7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9"/>
      <c r="V22" s="6"/>
      <c r="W22" s="6"/>
      <c r="X22" s="6"/>
      <c r="Y22" s="6"/>
      <c r="Z22" s="6"/>
      <c r="AA22" s="8"/>
      <c r="AB22" s="6"/>
      <c r="AC22" s="6"/>
      <c r="AD22" s="4"/>
      <c r="AE22" s="24"/>
    </row>
    <row r="23" spans="1:31" s="25" customFormat="1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9"/>
      <c r="V23" s="6"/>
      <c r="W23" s="6"/>
      <c r="X23" s="6"/>
      <c r="Y23" s="6"/>
      <c r="Z23" s="6"/>
      <c r="AA23" s="8"/>
      <c r="AB23" s="6"/>
      <c r="AC23" s="6"/>
      <c r="AD23" s="4"/>
      <c r="AE23" s="24"/>
    </row>
    <row r="24" spans="1:31" s="25" customFormat="1" ht="18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9"/>
      <c r="V24" s="6"/>
      <c r="W24" s="6"/>
      <c r="X24" s="6"/>
      <c r="Y24" s="6"/>
      <c r="Z24" s="6"/>
      <c r="AA24" s="8"/>
      <c r="AB24" s="6"/>
      <c r="AC24" s="6"/>
      <c r="AD24" s="4"/>
      <c r="AE24" s="24"/>
    </row>
    <row r="25" spans="1:31" ht="18.75" customHeight="1">
      <c r="A25" s="15"/>
      <c r="B25" s="15"/>
      <c r="C25" s="16"/>
      <c r="D25" s="16"/>
      <c r="E25" s="16"/>
      <c r="F25" s="3"/>
      <c r="G25" s="3"/>
      <c r="H25" s="3"/>
      <c r="I25" s="3"/>
      <c r="J25" s="3"/>
      <c r="K25" s="3"/>
      <c r="L25" s="3"/>
      <c r="M25" s="3"/>
      <c r="N25" s="3"/>
      <c r="O25" s="16"/>
      <c r="P25" s="17"/>
      <c r="Q25" s="25"/>
      <c r="R25" s="25"/>
      <c r="S25" s="25"/>
      <c r="T25" s="25"/>
      <c r="U25" s="6"/>
      <c r="V25" s="6"/>
      <c r="W25" s="6"/>
      <c r="X25" s="6"/>
      <c r="Y25" s="6"/>
      <c r="Z25" s="18"/>
      <c r="AA25" s="6"/>
      <c r="AB25" s="6"/>
      <c r="AC25" s="4"/>
      <c r="AD25" s="1"/>
    </row>
    <row r="26" spans="1:31" ht="18.75" customHeight="1">
      <c r="A26" s="19"/>
      <c r="B26" s="19"/>
      <c r="C26" s="2"/>
      <c r="D26" s="20"/>
      <c r="E26" s="20"/>
      <c r="F26" s="21"/>
      <c r="G26" s="21"/>
      <c r="H26" s="21"/>
      <c r="I26" s="2"/>
      <c r="J26" s="2"/>
      <c r="K26" s="18"/>
      <c r="L26" s="18"/>
      <c r="M26" s="11"/>
      <c r="N26" s="11"/>
      <c r="O26" s="18"/>
      <c r="P26" s="22"/>
      <c r="Q26" s="25"/>
      <c r="R26" s="25"/>
      <c r="S26" s="25"/>
      <c r="T26" s="25"/>
      <c r="U26" s="8"/>
      <c r="V26" s="8"/>
      <c r="W26" s="23"/>
      <c r="X26" s="23"/>
      <c r="Y26" s="8"/>
      <c r="Z26" s="18"/>
      <c r="AA26" s="13"/>
      <c r="AB26" s="13"/>
      <c r="AC26" s="4"/>
      <c r="AD26" s="1"/>
    </row>
    <row r="27" spans="1:31">
      <c r="A27" s="1"/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5"/>
      <c r="R27" s="25"/>
      <c r="S27" s="25"/>
      <c r="T27" s="25"/>
      <c r="U27" s="1"/>
      <c r="V27" s="1"/>
      <c r="W27" s="1"/>
      <c r="X27" s="1"/>
      <c r="Y27" s="1"/>
    </row>
  </sheetData>
  <mergeCells count="10">
    <mergeCell ref="A1:C1"/>
    <mergeCell ref="A19:B19"/>
    <mergeCell ref="A15:B15"/>
    <mergeCell ref="A14:E14"/>
    <mergeCell ref="E7:E8"/>
    <mergeCell ref="A7:A8"/>
    <mergeCell ref="D7:D8"/>
    <mergeCell ref="A16:B16"/>
    <mergeCell ref="A17:B17"/>
    <mergeCell ref="A18:B18"/>
  </mergeCells>
  <phoneticPr fontId="1"/>
  <pageMargins left="0.9055118110236221" right="0.70866141732283472" top="0.5511811023622047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43"/>
  <sheetViews>
    <sheetView tabSelected="1" zoomScaleNormal="100" workbookViewId="0">
      <selection activeCell="A10" sqref="A10"/>
    </sheetView>
  </sheetViews>
  <sheetFormatPr defaultRowHeight="13.5"/>
  <cols>
    <col min="1" max="6" width="13.625" style="25" customWidth="1"/>
    <col min="7" max="17" width="6.875" style="25" customWidth="1"/>
    <col min="18" max="18" width="12.875" style="25" bestFit="1" customWidth="1"/>
    <col min="19" max="19" width="18.75" style="25" customWidth="1"/>
    <col min="20" max="20" width="18" style="25" customWidth="1"/>
    <col min="21" max="16384" width="9" style="25"/>
  </cols>
  <sheetData>
    <row r="1" spans="1:22" ht="22.5" customHeight="1">
      <c r="A1" s="68" t="s">
        <v>37</v>
      </c>
      <c r="B1" s="68"/>
      <c r="C1" s="68"/>
      <c r="D1" s="68"/>
      <c r="E1" s="26"/>
      <c r="F1" s="26"/>
    </row>
    <row r="2" spans="1:22">
      <c r="A2" s="25" t="s">
        <v>40</v>
      </c>
    </row>
    <row r="4" spans="1:22">
      <c r="A4" s="50" t="s">
        <v>44</v>
      </c>
      <c r="B4" s="50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V4" s="24"/>
    </row>
    <row r="5" spans="1:22" ht="26.25" customHeight="1">
      <c r="A5" s="39" t="s">
        <v>38</v>
      </c>
      <c r="B5" s="39"/>
      <c r="C5" s="24"/>
      <c r="D5" s="24"/>
      <c r="E5" s="24"/>
      <c r="F5" s="30" t="s">
        <v>15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V5" s="24"/>
    </row>
    <row r="6" spans="1:22" ht="31.5" customHeight="1" thickBot="1">
      <c r="A6" s="44" t="s">
        <v>7</v>
      </c>
      <c r="B6" s="85" t="s">
        <v>8</v>
      </c>
      <c r="C6" s="85"/>
      <c r="D6" s="44" t="s">
        <v>9</v>
      </c>
      <c r="E6" s="85" t="s">
        <v>36</v>
      </c>
      <c r="F6" s="85"/>
      <c r="J6" s="6"/>
      <c r="K6" s="6"/>
      <c r="L6" s="6"/>
      <c r="M6" s="7"/>
      <c r="N6" s="8"/>
      <c r="O6" s="6"/>
      <c r="P6" s="6"/>
      <c r="Q6" s="6"/>
      <c r="R6" s="24"/>
    </row>
    <row r="7" spans="1:22" ht="27" customHeight="1" thickTop="1">
      <c r="A7" s="45" t="s">
        <v>5</v>
      </c>
      <c r="B7" s="86">
        <f>C28</f>
        <v>159569.29999999999</v>
      </c>
      <c r="C7" s="86"/>
      <c r="D7" s="79">
        <f>E28</f>
        <v>3.3236092406246032E-2</v>
      </c>
      <c r="E7" s="72">
        <f>F28</f>
        <v>5303.4599999999919</v>
      </c>
      <c r="F7" s="72"/>
      <c r="I7" s="6"/>
      <c r="J7" s="9"/>
      <c r="K7" s="10"/>
      <c r="L7" s="6"/>
      <c r="M7" s="7"/>
      <c r="N7" s="5"/>
      <c r="O7" s="6"/>
      <c r="P7" s="6"/>
      <c r="Q7" s="6"/>
      <c r="R7" s="24"/>
    </row>
    <row r="8" spans="1:22" ht="27" customHeight="1">
      <c r="A8" s="46" t="s">
        <v>6</v>
      </c>
      <c r="B8" s="87">
        <f>D28</f>
        <v>154265.84</v>
      </c>
      <c r="C8" s="87"/>
      <c r="D8" s="80"/>
      <c r="E8" s="73"/>
      <c r="F8" s="73"/>
      <c r="J8" s="9"/>
      <c r="K8" s="8"/>
      <c r="L8" s="8"/>
      <c r="M8" s="11"/>
      <c r="N8" s="12"/>
      <c r="O8" s="8"/>
      <c r="P8" s="13"/>
      <c r="Q8" s="13"/>
      <c r="R8" s="24"/>
    </row>
    <row r="9" spans="1:22" ht="18" customHeight="1">
      <c r="A9" s="47" t="s">
        <v>17</v>
      </c>
      <c r="B9" s="47"/>
      <c r="C9" s="40"/>
      <c r="D9" s="41"/>
      <c r="E9" s="42"/>
      <c r="F9" s="43"/>
      <c r="G9" s="27"/>
      <c r="K9" s="9"/>
      <c r="L9" s="8"/>
      <c r="M9" s="8"/>
      <c r="N9" s="11"/>
      <c r="O9" s="12"/>
      <c r="P9" s="8"/>
      <c r="Q9" s="13"/>
      <c r="R9" s="13"/>
      <c r="S9" s="24"/>
    </row>
    <row r="10" spans="1:22" ht="18" customHeight="1">
      <c r="A10" s="47" t="s">
        <v>46</v>
      </c>
      <c r="B10" s="47"/>
      <c r="C10" s="40"/>
      <c r="D10" s="41"/>
      <c r="E10" s="42"/>
      <c r="F10" s="43"/>
      <c r="G10" s="27"/>
      <c r="K10" s="9"/>
      <c r="L10" s="8"/>
      <c r="M10" s="8"/>
      <c r="N10" s="11"/>
      <c r="O10" s="12"/>
      <c r="P10" s="8"/>
      <c r="Q10" s="13"/>
      <c r="R10" s="13"/>
      <c r="S10" s="24"/>
    </row>
    <row r="11" spans="1:22" ht="18" customHeight="1">
      <c r="A11" s="47" t="s">
        <v>14</v>
      </c>
      <c r="B11" s="47"/>
      <c r="C11" s="40"/>
      <c r="D11" s="41"/>
      <c r="E11" s="42"/>
      <c r="F11" s="43"/>
      <c r="G11" s="27"/>
      <c r="K11" s="9"/>
      <c r="L11" s="8"/>
      <c r="M11" s="8"/>
      <c r="N11" s="11"/>
      <c r="O11" s="12"/>
      <c r="P11" s="8"/>
      <c r="Q11" s="13"/>
      <c r="R11" s="13"/>
      <c r="S11" s="24"/>
    </row>
    <row r="12" spans="1:22" ht="18" customHeight="1">
      <c r="A12" s="47" t="s">
        <v>16</v>
      </c>
      <c r="B12" s="47"/>
      <c r="C12" s="40"/>
      <c r="D12" s="41"/>
      <c r="E12" s="42"/>
      <c r="F12" s="43"/>
      <c r="G12" s="27"/>
      <c r="K12" s="9"/>
      <c r="L12" s="8"/>
      <c r="M12" s="8"/>
      <c r="N12" s="11"/>
      <c r="O12" s="12"/>
      <c r="P12" s="8"/>
      <c r="Q12" s="13"/>
      <c r="R12" s="13"/>
      <c r="S12" s="24"/>
    </row>
    <row r="13" spans="1:22" ht="18" customHeight="1">
      <c r="A13" s="47"/>
      <c r="B13" s="47"/>
      <c r="C13" s="40"/>
      <c r="D13" s="61"/>
      <c r="E13" s="61"/>
      <c r="F13" s="54"/>
      <c r="G13" s="27"/>
      <c r="K13" s="9"/>
      <c r="L13" s="8"/>
      <c r="M13" s="8"/>
      <c r="N13" s="11"/>
      <c r="O13" s="12"/>
      <c r="P13" s="8"/>
      <c r="Q13" s="13"/>
      <c r="R13" s="13"/>
      <c r="S13" s="24"/>
    </row>
    <row r="14" spans="1:22" ht="18.75" customHeight="1">
      <c r="A14" s="83" t="s">
        <v>18</v>
      </c>
      <c r="B14" s="88" t="s">
        <v>41</v>
      </c>
      <c r="C14" s="89" t="s">
        <v>42</v>
      </c>
      <c r="D14" s="89"/>
      <c r="E14" s="89" t="s">
        <v>9</v>
      </c>
      <c r="F14" s="81" t="s">
        <v>35</v>
      </c>
      <c r="G14" s="27"/>
      <c r="K14" s="9"/>
      <c r="L14" s="8"/>
      <c r="M14" s="8"/>
      <c r="N14" s="11"/>
      <c r="O14" s="12"/>
      <c r="P14" s="8"/>
      <c r="Q14" s="13"/>
      <c r="R14" s="13"/>
      <c r="S14" s="24"/>
    </row>
    <row r="15" spans="1:22" ht="18.75" customHeight="1" thickBot="1">
      <c r="A15" s="84"/>
      <c r="B15" s="85"/>
      <c r="C15" s="57" t="s">
        <v>5</v>
      </c>
      <c r="D15" s="58" t="s">
        <v>34</v>
      </c>
      <c r="E15" s="90"/>
      <c r="F15" s="82"/>
      <c r="G15" s="27"/>
      <c r="K15" s="9"/>
      <c r="L15" s="8"/>
      <c r="M15" s="8"/>
      <c r="N15" s="11"/>
      <c r="O15" s="12"/>
      <c r="P15" s="8"/>
      <c r="Q15" s="13"/>
      <c r="R15" s="13"/>
      <c r="S15" s="24"/>
    </row>
    <row r="16" spans="1:22" ht="21" customHeight="1" thickTop="1">
      <c r="A16" s="56" t="s">
        <v>22</v>
      </c>
      <c r="B16" s="62">
        <v>320</v>
      </c>
      <c r="C16" s="59">
        <f>$E$32+$E$33*$D$33+$D$34*$E$34+(B16-300)*$E$35</f>
        <v>8493.3499999999985</v>
      </c>
      <c r="D16" s="67">
        <f>$F$32+$F$33*$D$33+$D$34*$F$34+(B16-300)*$F$35</f>
        <v>8210.619999999999</v>
      </c>
      <c r="E16" s="65">
        <f>1-(D16/C16)</f>
        <v>3.3288396215862992E-2</v>
      </c>
      <c r="F16" s="66">
        <f>C16-D16</f>
        <v>282.72999999999956</v>
      </c>
      <c r="G16" s="27"/>
      <c r="K16" s="9"/>
      <c r="L16" s="8"/>
      <c r="M16" s="8"/>
      <c r="N16" s="11"/>
      <c r="O16" s="12"/>
      <c r="P16" s="8"/>
      <c r="Q16" s="13"/>
      <c r="R16" s="13"/>
      <c r="S16" s="24"/>
    </row>
    <row r="17" spans="1:32" ht="21" customHeight="1">
      <c r="A17" s="55" t="s">
        <v>23</v>
      </c>
      <c r="B17" s="63">
        <v>300</v>
      </c>
      <c r="C17" s="59">
        <f t="shared" ref="C17:C27" si="0">$E$32+$E$33*$D$33+$D$34*$E$34+(B17-300)*$E$35</f>
        <v>7895.9499999999989</v>
      </c>
      <c r="D17" s="67">
        <f t="shared" ref="D17:D27" si="1">$F$32+$F$33*$D$33+$D$34*$F$34+(B17-300)*$F$35</f>
        <v>7633.0199999999995</v>
      </c>
      <c r="E17" s="65">
        <f t="shared" ref="E17:E28" si="2">1-(D17/C17)</f>
        <v>3.3299349666601197E-2</v>
      </c>
      <c r="F17" s="66">
        <f t="shared" ref="F17:F27" si="3">C17-D17</f>
        <v>262.92999999999938</v>
      </c>
      <c r="G17" s="27"/>
      <c r="K17" s="9"/>
      <c r="L17" s="8"/>
      <c r="M17" s="8"/>
      <c r="N17" s="11"/>
      <c r="O17" s="12"/>
      <c r="P17" s="8"/>
      <c r="Q17" s="13"/>
      <c r="R17" s="13"/>
      <c r="S17" s="24"/>
    </row>
    <row r="18" spans="1:32" ht="21" customHeight="1">
      <c r="A18" s="55" t="s">
        <v>24</v>
      </c>
      <c r="B18" s="63">
        <v>320</v>
      </c>
      <c r="C18" s="59">
        <f t="shared" si="0"/>
        <v>8493.3499999999985</v>
      </c>
      <c r="D18" s="67">
        <f t="shared" si="1"/>
        <v>8210.619999999999</v>
      </c>
      <c r="E18" s="65">
        <f t="shared" si="2"/>
        <v>3.3288396215862992E-2</v>
      </c>
      <c r="F18" s="66">
        <f t="shared" si="3"/>
        <v>282.72999999999956</v>
      </c>
      <c r="G18" s="27"/>
      <c r="K18" s="9"/>
      <c r="L18" s="8"/>
      <c r="M18" s="8"/>
      <c r="N18" s="11"/>
      <c r="O18" s="12"/>
      <c r="P18" s="8"/>
      <c r="Q18" s="13"/>
      <c r="R18" s="13"/>
      <c r="S18" s="24"/>
    </row>
    <row r="19" spans="1:32" ht="21" customHeight="1">
      <c r="A19" s="55" t="s">
        <v>25</v>
      </c>
      <c r="B19" s="63">
        <v>380</v>
      </c>
      <c r="C19" s="59">
        <f t="shared" si="0"/>
        <v>10285.549999999999</v>
      </c>
      <c r="D19" s="67">
        <f t="shared" si="1"/>
        <v>9943.42</v>
      </c>
      <c r="E19" s="65">
        <f t="shared" si="2"/>
        <v>3.3263170175634627E-2</v>
      </c>
      <c r="F19" s="66">
        <f t="shared" si="3"/>
        <v>342.1299999999992</v>
      </c>
      <c r="G19" s="27"/>
      <c r="K19" s="9"/>
      <c r="L19" s="8"/>
      <c r="M19" s="8"/>
      <c r="N19" s="11"/>
      <c r="O19" s="12"/>
      <c r="P19" s="8"/>
      <c r="Q19" s="13"/>
      <c r="R19" s="13"/>
      <c r="S19" s="24"/>
    </row>
    <row r="20" spans="1:32" ht="21" customHeight="1">
      <c r="A20" s="55" t="s">
        <v>26</v>
      </c>
      <c r="B20" s="63">
        <v>400</v>
      </c>
      <c r="C20" s="59">
        <f t="shared" si="0"/>
        <v>10882.949999999999</v>
      </c>
      <c r="D20" s="67">
        <f t="shared" si="1"/>
        <v>10521.02</v>
      </c>
      <c r="E20" s="65">
        <f t="shared" si="2"/>
        <v>3.3256607813138772E-2</v>
      </c>
      <c r="F20" s="66">
        <f t="shared" si="3"/>
        <v>361.92999999999847</v>
      </c>
      <c r="G20" s="27"/>
      <c r="K20" s="9"/>
      <c r="L20" s="8"/>
      <c r="M20" s="8"/>
      <c r="N20" s="11"/>
      <c r="O20" s="12"/>
      <c r="P20" s="8"/>
      <c r="Q20" s="13"/>
      <c r="R20" s="13"/>
      <c r="S20" s="24"/>
    </row>
    <row r="21" spans="1:32" ht="21" customHeight="1">
      <c r="A21" s="55" t="s">
        <v>27</v>
      </c>
      <c r="B21" s="63">
        <v>500</v>
      </c>
      <c r="C21" s="59">
        <f t="shared" si="0"/>
        <v>13869.949999999999</v>
      </c>
      <c r="D21" s="67">
        <f t="shared" si="1"/>
        <v>13409.02</v>
      </c>
      <c r="E21" s="65">
        <f t="shared" si="2"/>
        <v>3.3232275530913902E-2</v>
      </c>
      <c r="F21" s="66">
        <f t="shared" si="3"/>
        <v>460.92999999999847</v>
      </c>
      <c r="G21" s="27"/>
      <c r="K21" s="9"/>
      <c r="L21" s="8"/>
      <c r="M21" s="8"/>
      <c r="N21" s="11"/>
      <c r="O21" s="12"/>
      <c r="P21" s="8"/>
      <c r="Q21" s="13"/>
      <c r="R21" s="13"/>
      <c r="S21" s="24"/>
    </row>
    <row r="22" spans="1:32" ht="21" customHeight="1">
      <c r="A22" s="55" t="s">
        <v>28</v>
      </c>
      <c r="B22" s="63">
        <v>550</v>
      </c>
      <c r="C22" s="59">
        <f t="shared" si="0"/>
        <v>15363.449999999999</v>
      </c>
      <c r="D22" s="67">
        <f t="shared" si="1"/>
        <v>14853.02</v>
      </c>
      <c r="E22" s="65">
        <f t="shared" si="2"/>
        <v>3.322365744673228E-2</v>
      </c>
      <c r="F22" s="66">
        <f t="shared" si="3"/>
        <v>510.42999999999847</v>
      </c>
      <c r="G22" s="27"/>
      <c r="K22" s="9"/>
      <c r="L22" s="8"/>
      <c r="M22" s="8"/>
      <c r="N22" s="11"/>
      <c r="O22" s="12"/>
      <c r="P22" s="8"/>
      <c r="Q22" s="13"/>
      <c r="R22" s="13"/>
      <c r="S22" s="24"/>
    </row>
    <row r="23" spans="1:32" ht="21" customHeight="1">
      <c r="A23" s="55" t="s">
        <v>29</v>
      </c>
      <c r="B23" s="63">
        <v>700</v>
      </c>
      <c r="C23" s="59">
        <f t="shared" si="0"/>
        <v>19843.949999999997</v>
      </c>
      <c r="D23" s="67">
        <f t="shared" si="1"/>
        <v>19185.02</v>
      </c>
      <c r="E23" s="65">
        <f t="shared" si="2"/>
        <v>3.3205586589363345E-2</v>
      </c>
      <c r="F23" s="66">
        <f t="shared" si="3"/>
        <v>658.92999999999665</v>
      </c>
      <c r="G23" s="27"/>
      <c r="K23" s="9"/>
      <c r="L23" s="8"/>
      <c r="M23" s="8"/>
      <c r="N23" s="11"/>
      <c r="O23" s="12"/>
      <c r="P23" s="8"/>
      <c r="Q23" s="13"/>
      <c r="R23" s="13"/>
      <c r="S23" s="24"/>
    </row>
    <row r="24" spans="1:32" ht="21" customHeight="1">
      <c r="A24" s="55" t="s">
        <v>30</v>
      </c>
      <c r="B24" s="63">
        <v>650</v>
      </c>
      <c r="C24" s="59">
        <f t="shared" si="0"/>
        <v>18350.449999999997</v>
      </c>
      <c r="D24" s="67">
        <f t="shared" si="1"/>
        <v>17741.02</v>
      </c>
      <c r="E24" s="65">
        <f t="shared" si="2"/>
        <v>3.3210629712077777E-2</v>
      </c>
      <c r="F24" s="66">
        <f t="shared" si="3"/>
        <v>609.42999999999665</v>
      </c>
      <c r="G24" s="27"/>
      <c r="K24" s="9"/>
      <c r="L24" s="8"/>
      <c r="M24" s="8"/>
      <c r="N24" s="11"/>
      <c r="O24" s="12"/>
      <c r="P24" s="8"/>
      <c r="Q24" s="13"/>
      <c r="R24" s="13"/>
      <c r="S24" s="24"/>
    </row>
    <row r="25" spans="1:32" ht="21" customHeight="1">
      <c r="A25" s="55" t="s">
        <v>31</v>
      </c>
      <c r="B25" s="63">
        <v>650</v>
      </c>
      <c r="C25" s="59">
        <f t="shared" si="0"/>
        <v>18350.449999999997</v>
      </c>
      <c r="D25" s="67">
        <f t="shared" si="1"/>
        <v>17741.02</v>
      </c>
      <c r="E25" s="65">
        <f t="shared" si="2"/>
        <v>3.3210629712077777E-2</v>
      </c>
      <c r="F25" s="66">
        <f t="shared" si="3"/>
        <v>609.42999999999665</v>
      </c>
      <c r="G25" s="27"/>
      <c r="K25" s="9"/>
      <c r="L25" s="8"/>
      <c r="M25" s="8"/>
      <c r="N25" s="11"/>
      <c r="O25" s="12"/>
      <c r="P25" s="8"/>
      <c r="Q25" s="13"/>
      <c r="R25" s="13"/>
      <c r="S25" s="24"/>
    </row>
    <row r="26" spans="1:32" ht="21" customHeight="1">
      <c r="A26" s="55" t="s">
        <v>32</v>
      </c>
      <c r="B26" s="63">
        <v>600</v>
      </c>
      <c r="C26" s="59">
        <f t="shared" si="0"/>
        <v>16856.949999999997</v>
      </c>
      <c r="D26" s="67">
        <f t="shared" si="1"/>
        <v>16297.02</v>
      </c>
      <c r="E26" s="65">
        <f t="shared" si="2"/>
        <v>3.32165664607178E-2</v>
      </c>
      <c r="F26" s="66">
        <f t="shared" si="3"/>
        <v>559.92999999999665</v>
      </c>
      <c r="G26" s="27"/>
      <c r="K26" s="9"/>
      <c r="L26" s="8"/>
      <c r="M26" s="8"/>
      <c r="N26" s="11"/>
      <c r="O26" s="12"/>
      <c r="P26" s="8"/>
      <c r="Q26" s="13"/>
      <c r="R26" s="13"/>
      <c r="S26" s="24"/>
    </row>
    <row r="27" spans="1:32" ht="21" customHeight="1">
      <c r="A27" s="55" t="s">
        <v>33</v>
      </c>
      <c r="B27" s="63">
        <v>400</v>
      </c>
      <c r="C27" s="59">
        <f t="shared" si="0"/>
        <v>10882.949999999999</v>
      </c>
      <c r="D27" s="67">
        <f t="shared" si="1"/>
        <v>10521.02</v>
      </c>
      <c r="E27" s="65">
        <f t="shared" si="2"/>
        <v>3.3256607813138772E-2</v>
      </c>
      <c r="F27" s="66">
        <f t="shared" si="3"/>
        <v>361.92999999999847</v>
      </c>
      <c r="G27" s="27"/>
      <c r="K27" s="9"/>
      <c r="L27" s="8"/>
      <c r="M27" s="8"/>
      <c r="N27" s="11"/>
      <c r="O27" s="12"/>
      <c r="P27" s="8"/>
      <c r="Q27" s="13"/>
      <c r="R27" s="13"/>
      <c r="S27" s="24"/>
    </row>
    <row r="28" spans="1:32" ht="27" customHeight="1">
      <c r="A28" s="55" t="s">
        <v>19</v>
      </c>
      <c r="B28" s="64">
        <f>SUM(B16:B27)</f>
        <v>5770</v>
      </c>
      <c r="C28" s="60">
        <f>SUM(C16:C27)</f>
        <v>159569.29999999999</v>
      </c>
      <c r="D28" s="60">
        <f>SUM(D16:D27)</f>
        <v>154265.84</v>
      </c>
      <c r="E28" s="65">
        <f t="shared" si="2"/>
        <v>3.3236092406246032E-2</v>
      </c>
      <c r="F28" s="66">
        <f>C28-D28</f>
        <v>5303.4599999999919</v>
      </c>
      <c r="G28" s="27"/>
      <c r="K28" s="9"/>
      <c r="L28" s="8"/>
      <c r="M28" s="8"/>
      <c r="N28" s="11"/>
      <c r="O28" s="12"/>
      <c r="P28" s="8"/>
      <c r="Q28" s="13"/>
      <c r="R28" s="13"/>
      <c r="S28" s="24"/>
    </row>
    <row r="29" spans="1:32" ht="27" customHeight="1">
      <c r="A29" s="47"/>
      <c r="B29" s="47"/>
      <c r="C29" s="40"/>
      <c r="D29" s="41"/>
      <c r="E29" s="42"/>
      <c r="F29" s="43"/>
      <c r="G29" s="27"/>
      <c r="K29" s="9"/>
      <c r="L29" s="8"/>
      <c r="M29" s="8"/>
      <c r="N29" s="11"/>
      <c r="O29" s="12"/>
      <c r="P29" s="8"/>
      <c r="Q29" s="13"/>
      <c r="R29" s="13"/>
      <c r="S29" s="24"/>
    </row>
    <row r="30" spans="1:32" ht="18.75" customHeight="1">
      <c r="A30" s="71" t="s">
        <v>45</v>
      </c>
      <c r="B30" s="71"/>
      <c r="C30" s="71"/>
      <c r="D30" s="71"/>
      <c r="E30" s="71"/>
      <c r="F30" s="7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2"/>
      <c r="S30" s="24"/>
      <c r="W30" s="6"/>
      <c r="X30" s="6"/>
      <c r="Y30" s="12"/>
      <c r="Z30" s="12"/>
      <c r="AA30" s="12"/>
      <c r="AB30" s="14"/>
      <c r="AC30" s="12"/>
      <c r="AD30" s="12"/>
      <c r="AE30" s="12"/>
      <c r="AF30" s="24"/>
    </row>
    <row r="31" spans="1:32" ht="18.75" customHeight="1" thickBot="1">
      <c r="A31" s="70" t="s">
        <v>10</v>
      </c>
      <c r="B31" s="70"/>
      <c r="C31" s="70"/>
      <c r="D31" s="51" t="s">
        <v>11</v>
      </c>
      <c r="E31" s="51" t="s">
        <v>12</v>
      </c>
      <c r="F31" s="51" t="s">
        <v>13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9"/>
      <c r="R31" s="24"/>
      <c r="S31" s="24"/>
      <c r="V31" s="6"/>
      <c r="W31" s="6"/>
      <c r="X31" s="6"/>
      <c r="Y31" s="6"/>
      <c r="Z31" s="6"/>
      <c r="AA31" s="8"/>
      <c r="AB31" s="6"/>
      <c r="AC31" s="6"/>
      <c r="AD31" s="4"/>
      <c r="AE31" s="24"/>
    </row>
    <row r="32" spans="1:32" ht="18.75" customHeight="1" thickTop="1">
      <c r="A32" s="78" t="s">
        <v>0</v>
      </c>
      <c r="B32" s="78"/>
      <c r="C32" s="78"/>
      <c r="D32" s="36">
        <v>10</v>
      </c>
      <c r="E32" s="35">
        <v>394.65</v>
      </c>
      <c r="F32" s="35">
        <v>381.62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29"/>
      <c r="R32" s="24"/>
      <c r="S32" s="24"/>
      <c r="V32" s="6"/>
      <c r="W32" s="6"/>
      <c r="X32" s="6"/>
      <c r="Y32" s="6"/>
      <c r="Z32" s="6"/>
      <c r="AA32" s="8"/>
      <c r="AB32" s="6"/>
      <c r="AC32" s="6"/>
      <c r="AD32" s="4"/>
      <c r="AE32" s="24"/>
    </row>
    <row r="33" spans="1:32" ht="18.75" customHeight="1">
      <c r="A33" s="69" t="s">
        <v>1</v>
      </c>
      <c r="B33" s="69"/>
      <c r="C33" s="69"/>
      <c r="D33" s="32">
        <v>110</v>
      </c>
      <c r="E33" s="52">
        <v>22.49</v>
      </c>
      <c r="F33" s="52">
        <v>21.74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9"/>
      <c r="R33" s="24"/>
      <c r="S33" s="24"/>
      <c r="V33" s="6"/>
      <c r="W33" s="6"/>
      <c r="X33" s="6"/>
      <c r="Y33" s="6"/>
      <c r="Z33" s="6"/>
      <c r="AA33" s="8"/>
      <c r="AB33" s="6"/>
      <c r="AC33" s="6"/>
      <c r="AD33" s="4"/>
      <c r="AE33" s="24"/>
    </row>
    <row r="34" spans="1:32" ht="18.75" customHeight="1">
      <c r="A34" s="69" t="s">
        <v>2</v>
      </c>
      <c r="B34" s="69"/>
      <c r="C34" s="69"/>
      <c r="D34" s="32">
        <v>180</v>
      </c>
      <c r="E34" s="52">
        <v>27.93</v>
      </c>
      <c r="F34" s="52">
        <v>27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29"/>
      <c r="V34" s="6"/>
      <c r="W34" s="6"/>
      <c r="X34" s="6"/>
      <c r="Y34" s="6"/>
      <c r="Z34" s="6"/>
      <c r="AA34" s="8"/>
      <c r="AB34" s="6"/>
      <c r="AC34" s="6"/>
      <c r="AD34" s="4"/>
      <c r="AE34" s="24"/>
    </row>
    <row r="35" spans="1:32" ht="18.75" customHeight="1">
      <c r="A35" s="69" t="s">
        <v>3</v>
      </c>
      <c r="B35" s="69"/>
      <c r="C35" s="69"/>
      <c r="D35" s="32" t="s">
        <v>20</v>
      </c>
      <c r="E35" s="52">
        <v>29.87</v>
      </c>
      <c r="F35" s="52">
        <v>28.88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9"/>
      <c r="V35" s="6"/>
      <c r="W35" s="6"/>
      <c r="X35" s="6"/>
      <c r="Y35" s="6"/>
      <c r="Z35" s="6"/>
      <c r="AA35" s="8"/>
      <c r="AB35" s="6"/>
      <c r="AC35" s="6"/>
      <c r="AD35" s="4"/>
      <c r="AE35" s="24"/>
    </row>
    <row r="36" spans="1:32" ht="18.75" customHeight="1">
      <c r="A36" s="49"/>
      <c r="B36" s="49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9"/>
      <c r="V36" s="6"/>
      <c r="W36" s="6"/>
      <c r="X36" s="6"/>
      <c r="Y36" s="6"/>
      <c r="Z36" s="6"/>
      <c r="AA36" s="8"/>
      <c r="AB36" s="6"/>
      <c r="AC36" s="6"/>
      <c r="AD36" s="4"/>
      <c r="AE36" s="24"/>
    </row>
    <row r="37" spans="1:32" ht="18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29"/>
      <c r="W37" s="6"/>
      <c r="X37" s="6"/>
      <c r="Y37" s="6"/>
      <c r="Z37" s="6"/>
      <c r="AA37" s="6"/>
      <c r="AB37" s="8"/>
      <c r="AC37" s="6"/>
      <c r="AD37" s="6"/>
      <c r="AE37" s="4"/>
      <c r="AF37" s="24"/>
    </row>
    <row r="38" spans="1:32" ht="18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29"/>
      <c r="W38" s="6"/>
      <c r="X38" s="6"/>
      <c r="Y38" s="6"/>
      <c r="Z38" s="6"/>
      <c r="AA38" s="6"/>
      <c r="AB38" s="8"/>
      <c r="AC38" s="6"/>
      <c r="AD38" s="6"/>
      <c r="AE38" s="4"/>
      <c r="AF38" s="24"/>
    </row>
    <row r="39" spans="1:32" ht="18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29"/>
      <c r="W39" s="6"/>
      <c r="X39" s="6"/>
      <c r="Y39" s="6"/>
      <c r="Z39" s="6"/>
      <c r="AA39" s="6"/>
      <c r="AB39" s="8"/>
      <c r="AC39" s="6"/>
      <c r="AD39" s="6"/>
      <c r="AE39" s="4"/>
      <c r="AF39" s="24"/>
    </row>
    <row r="40" spans="1:32" ht="18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29"/>
      <c r="W40" s="6"/>
      <c r="X40" s="6"/>
      <c r="Y40" s="6"/>
      <c r="Z40" s="6"/>
      <c r="AA40" s="6"/>
      <c r="AB40" s="8"/>
      <c r="AC40" s="6"/>
      <c r="AD40" s="6"/>
      <c r="AE40" s="4"/>
      <c r="AF40" s="24"/>
    </row>
    <row r="41" spans="1:32" ht="18.75" customHeight="1">
      <c r="A41" s="15"/>
      <c r="B41" s="15"/>
      <c r="C41" s="15"/>
      <c r="D41" s="16"/>
      <c r="E41" s="16"/>
      <c r="F41" s="16"/>
      <c r="G41" s="3"/>
      <c r="H41" s="3"/>
      <c r="I41" s="3"/>
      <c r="J41" s="3"/>
      <c r="K41" s="3"/>
      <c r="L41" s="3"/>
      <c r="M41" s="3"/>
      <c r="N41" s="3"/>
      <c r="O41" s="3"/>
      <c r="P41" s="16"/>
      <c r="Q41" s="17"/>
      <c r="V41" s="6"/>
      <c r="W41" s="6"/>
      <c r="X41" s="6"/>
      <c r="Y41" s="6"/>
      <c r="Z41" s="6"/>
      <c r="AA41" s="18"/>
      <c r="AB41" s="6"/>
      <c r="AC41" s="6"/>
      <c r="AD41" s="4"/>
      <c r="AE41" s="24"/>
    </row>
    <row r="42" spans="1:32" ht="18.75" customHeight="1">
      <c r="A42" s="19"/>
      <c r="B42" s="19"/>
      <c r="C42" s="19"/>
      <c r="D42" s="2"/>
      <c r="E42" s="20"/>
      <c r="F42" s="20"/>
      <c r="G42" s="21"/>
      <c r="H42" s="21"/>
      <c r="I42" s="21"/>
      <c r="J42" s="2"/>
      <c r="K42" s="2"/>
      <c r="L42" s="18"/>
      <c r="M42" s="18"/>
      <c r="N42" s="11"/>
      <c r="O42" s="11"/>
      <c r="P42" s="18"/>
      <c r="Q42" s="22"/>
      <c r="V42" s="8"/>
      <c r="W42" s="8"/>
      <c r="X42" s="23"/>
      <c r="Y42" s="23"/>
      <c r="Z42" s="8"/>
      <c r="AA42" s="18"/>
      <c r="AB42" s="13"/>
      <c r="AC42" s="13"/>
      <c r="AD42" s="4"/>
      <c r="AE42" s="24"/>
    </row>
    <row r="43" spans="1:3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V43" s="24"/>
      <c r="W43" s="24"/>
      <c r="X43" s="24"/>
      <c r="Y43" s="24"/>
      <c r="Z43" s="24"/>
    </row>
  </sheetData>
  <mergeCells count="18">
    <mergeCell ref="A34:C34"/>
    <mergeCell ref="A35:C35"/>
    <mergeCell ref="B14:B15"/>
    <mergeCell ref="C14:D14"/>
    <mergeCell ref="E14:E15"/>
    <mergeCell ref="A32:C32"/>
    <mergeCell ref="A33:C33"/>
    <mergeCell ref="A1:D1"/>
    <mergeCell ref="D7:D8"/>
    <mergeCell ref="A30:F30"/>
    <mergeCell ref="A31:C31"/>
    <mergeCell ref="F14:F15"/>
    <mergeCell ref="A14:A15"/>
    <mergeCell ref="E6:F6"/>
    <mergeCell ref="E7:F8"/>
    <mergeCell ref="B6:C6"/>
    <mergeCell ref="B7:C7"/>
    <mergeCell ref="B8:C8"/>
  </mergeCells>
  <phoneticPr fontId="1"/>
  <pageMargins left="0.9055118110236221" right="0.70866141732283472" top="0.5511811023622047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低圧電灯</vt:lpstr>
      <vt:lpstr>低圧電灯1年分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Nonrisk</dc:creator>
  <cp:lastModifiedBy>user</cp:lastModifiedBy>
  <cp:lastPrinted>2016-04-17T10:27:51Z</cp:lastPrinted>
  <dcterms:created xsi:type="dcterms:W3CDTF">2012-11-06T01:32:08Z</dcterms:created>
  <dcterms:modified xsi:type="dcterms:W3CDTF">2016-06-14T00:58:33Z</dcterms:modified>
</cp:coreProperties>
</file>